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650" tabRatio="890" activeTab="3"/>
  </bookViews>
  <sheets>
    <sheet name="Zatěžovací charakteristiky" sheetId="1" r:id="rId1"/>
    <sheet name="Závislosti" sheetId="2" r:id="rId2"/>
    <sheet name="Statické modulační charakt." sheetId="3" r:id="rId3"/>
    <sheet name="Dynamické modulační charakt." sheetId="4" r:id="rId4"/>
    <sheet name="Tabulky" sheetId="5" r:id="rId5"/>
  </sheets>
  <definedNames/>
  <calcPr fullCalcOnLoad="1"/>
</workbook>
</file>

<file path=xl/sharedStrings.xml><?xml version="1.0" encoding="utf-8"?>
<sst xmlns="http://schemas.openxmlformats.org/spreadsheetml/2006/main" count="24" uniqueCount="19">
  <si>
    <r>
      <t>U</t>
    </r>
    <r>
      <rPr>
        <vertAlign val="subscript"/>
        <sz val="12"/>
        <rFont val="Times New Roman"/>
        <family val="1"/>
      </rPr>
      <t>Ω</t>
    </r>
    <r>
      <rPr>
        <sz val="12"/>
        <rFont val="Times New Roman"/>
        <family val="1"/>
      </rPr>
      <t xml:space="preserve"> [V]</t>
    </r>
  </si>
  <si>
    <r>
      <t>U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= 0V</t>
    </r>
  </si>
  <si>
    <t>B [mm]</t>
  </si>
  <si>
    <t>A [mm]</t>
  </si>
  <si>
    <t>m [%]</t>
  </si>
  <si>
    <r>
      <t>U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= 0,4V</t>
    </r>
  </si>
  <si>
    <t>Tabulka 1: Zatěžovací charakteristiky zesilovače</t>
  </si>
  <si>
    <r>
      <t>R</t>
    </r>
    <r>
      <rPr>
        <vertAlign val="subscript"/>
        <sz val="12"/>
        <rFont val="Times New Roman"/>
        <family val="1"/>
      </rPr>
      <t>Z</t>
    </r>
    <r>
      <rPr>
        <sz val="12"/>
        <rFont val="Times New Roman"/>
        <family val="1"/>
      </rPr>
      <t xml:space="preserve"> [Ω]</t>
    </r>
  </si>
  <si>
    <r>
      <t>U</t>
    </r>
    <r>
      <rPr>
        <vertAlign val="subscript"/>
        <sz val="12"/>
        <rFont val="Times New Roman"/>
        <family val="1"/>
      </rPr>
      <t>Z1</t>
    </r>
    <r>
      <rPr>
        <sz val="12"/>
        <rFont val="Times New Roman"/>
        <family val="1"/>
      </rPr>
      <t xml:space="preserve"> [V]</t>
    </r>
  </si>
  <si>
    <r>
      <t>U</t>
    </r>
    <r>
      <rPr>
        <vertAlign val="subscript"/>
        <sz val="12"/>
        <rFont val="Times New Roman"/>
        <family val="1"/>
      </rPr>
      <t>C1</t>
    </r>
    <r>
      <rPr>
        <sz val="12"/>
        <rFont val="Times New Roman"/>
        <family val="1"/>
      </rPr>
      <t xml:space="preserve"> [V]</t>
    </r>
  </si>
  <si>
    <r>
      <t>I</t>
    </r>
    <r>
      <rPr>
        <vertAlign val="subscript"/>
        <sz val="12"/>
        <rFont val="Times New Roman"/>
        <family val="1"/>
      </rPr>
      <t>C0</t>
    </r>
    <r>
      <rPr>
        <sz val="12"/>
        <rFont val="Times New Roman"/>
        <family val="1"/>
      </rPr>
      <t xml:space="preserve"> [mA]</t>
    </r>
  </si>
  <si>
    <r>
      <t>P</t>
    </r>
    <r>
      <rPr>
        <vertAlign val="subscript"/>
        <sz val="12"/>
        <rFont val="Times New Roman"/>
        <family val="1"/>
      </rPr>
      <t>Z1</t>
    </r>
    <r>
      <rPr>
        <sz val="12"/>
        <rFont val="Times New Roman"/>
        <family val="1"/>
      </rPr>
      <t xml:space="preserve"> [W]</t>
    </r>
  </si>
  <si>
    <r>
      <t>P</t>
    </r>
    <r>
      <rPr>
        <vertAlign val="subscript"/>
        <sz val="12"/>
        <rFont val="Times New Roman"/>
        <family val="1"/>
      </rPr>
      <t>C0</t>
    </r>
    <r>
      <rPr>
        <sz val="12"/>
        <rFont val="Times New Roman"/>
        <family val="1"/>
      </rPr>
      <t xml:space="preserve"> [W]</t>
    </r>
  </si>
  <si>
    <t>Η [%]</t>
  </si>
  <si>
    <t>Tabulka 2: Statické modulační charakteristiky</t>
  </si>
  <si>
    <r>
      <t>U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[V]</t>
    </r>
  </si>
  <si>
    <r>
      <t>U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=0,7V</t>
    </r>
  </si>
  <si>
    <r>
      <t>U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=0,4V</t>
    </r>
  </si>
  <si>
    <t>Tabulka 3: Dynamické modulační charakteristiky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</si>
</sst>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Courier New"/>
      <family val="3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.75"/>
      <name val="Symbol"/>
      <family val="1"/>
    </font>
    <font>
      <sz val="9.75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  <font>
      <b/>
      <vertAlign val="subscript"/>
      <sz val="9.75"/>
      <name val="Arial CE"/>
      <family val="2"/>
    </font>
    <font>
      <sz val="9.75"/>
      <name val="Symbol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Zatěžovací charakteristiky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0675"/>
          <c:w val="0.8952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Tabulky!$A$4</c:f>
              <c:strCache>
                <c:ptCount val="1"/>
                <c:pt idx="0">
                  <c:v>UZ1 [V]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Tabulky!$B$4:$J$4</c:f>
              <c:numCache>
                <c:ptCount val="9"/>
                <c:pt idx="0">
                  <c:v>19</c:v>
                </c:pt>
                <c:pt idx="1">
                  <c:v>18</c:v>
                </c:pt>
                <c:pt idx="2">
                  <c:v>16.5</c:v>
                </c:pt>
                <c:pt idx="3">
                  <c:v>14.5</c:v>
                </c:pt>
                <c:pt idx="4">
                  <c:v>12.5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2.4</c:v>
                </c:pt>
              </c:numCache>
            </c:numRef>
          </c:yVal>
          <c:smooth val="1"/>
        </c:ser>
        <c:ser>
          <c:idx val="1"/>
          <c:order val="1"/>
          <c:tx>
            <c:v>UC1 [V]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Tabulky!$B$5:$J$5</c:f>
              <c:numCache>
                <c:ptCount val="9"/>
                <c:pt idx="0">
                  <c:v>9.4</c:v>
                </c:pt>
                <c:pt idx="1">
                  <c:v>8.9</c:v>
                </c:pt>
                <c:pt idx="2">
                  <c:v>8.1</c:v>
                </c:pt>
                <c:pt idx="3">
                  <c:v>7.3</c:v>
                </c:pt>
                <c:pt idx="4">
                  <c:v>6.4</c:v>
                </c:pt>
                <c:pt idx="5">
                  <c:v>5.4</c:v>
                </c:pt>
                <c:pt idx="6">
                  <c:v>4.2</c:v>
                </c:pt>
                <c:pt idx="7">
                  <c:v>3</c:v>
                </c:pt>
                <c:pt idx="8">
                  <c:v>1.5</c:v>
                </c:pt>
              </c:numCache>
            </c:numRef>
          </c:yVal>
          <c:smooth val="1"/>
        </c:ser>
        <c:ser>
          <c:idx val="2"/>
          <c:order val="2"/>
          <c:tx>
            <c:v>IC0 [mA]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Tabulky!$B$6:$J$6</c:f>
              <c:numCache>
                <c:ptCount val="9"/>
                <c:pt idx="0">
                  <c:v>102.8</c:v>
                </c:pt>
                <c:pt idx="1">
                  <c:v>105.8</c:v>
                </c:pt>
                <c:pt idx="2">
                  <c:v>108.3</c:v>
                </c:pt>
                <c:pt idx="3">
                  <c:v>109.4</c:v>
                </c:pt>
                <c:pt idx="4">
                  <c:v>111.9</c:v>
                </c:pt>
                <c:pt idx="5">
                  <c:v>114.9</c:v>
                </c:pt>
                <c:pt idx="6">
                  <c:v>117.5</c:v>
                </c:pt>
                <c:pt idx="7">
                  <c:v>118.9</c:v>
                </c:pt>
                <c:pt idx="8">
                  <c:v>125.3</c:v>
                </c:pt>
              </c:numCache>
            </c:numRef>
          </c:yVal>
          <c:smooth val="1"/>
        </c:ser>
        <c:axId val="20822599"/>
        <c:axId val="53185664"/>
      </c:scatterChart>
      <c:val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Z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</a:t>
                </a:r>
                <a:r>
                  <a:rPr lang="en-US" cap="none" sz="975" b="0" i="0" u="none" baseline="0"/>
                  <a:t>W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1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crossBetween val="midCat"/>
        <c:dispUnits/>
      </c:valAx>
      <c:valAx>
        <c:axId val="53185664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"/>
          <c:y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Závislosti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0675"/>
          <c:w val="0.899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Tabulky!$A$7</c:f>
              <c:strCache>
                <c:ptCount val="1"/>
                <c:pt idx="0">
                  <c:v>PZ1 [W]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Tabulky!$B$7:$J$7</c:f>
              <c:numCache>
                <c:ptCount val="9"/>
                <c:pt idx="0">
                  <c:v>0.8022222222222222</c:v>
                </c:pt>
                <c:pt idx="1">
                  <c:v>0.81</c:v>
                </c:pt>
                <c:pt idx="2">
                  <c:v>0.7778571428571428</c:v>
                </c:pt>
                <c:pt idx="3">
                  <c:v>0.7008333333333333</c:v>
                </c:pt>
                <c:pt idx="4">
                  <c:v>0.625</c:v>
                </c:pt>
                <c:pt idx="5">
                  <c:v>0.5</c:v>
                </c:pt>
                <c:pt idx="6">
                  <c:v>0.4266666666666667</c:v>
                </c:pt>
                <c:pt idx="7">
                  <c:v>0.25</c:v>
                </c:pt>
                <c:pt idx="8">
                  <c:v>0.1152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Tabulky!$A$8</c:f>
              <c:strCache>
                <c:ptCount val="1"/>
                <c:pt idx="0">
                  <c:v>PC0 [W]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Tabulky!$B$8:$J$8</c:f>
              <c:numCache>
                <c:ptCount val="9"/>
                <c:pt idx="0">
                  <c:v>1.542</c:v>
                </c:pt>
                <c:pt idx="1">
                  <c:v>1.587</c:v>
                </c:pt>
                <c:pt idx="2">
                  <c:v>1.6244999999999998</c:v>
                </c:pt>
                <c:pt idx="3">
                  <c:v>1.6410000000000002</c:v>
                </c:pt>
                <c:pt idx="4">
                  <c:v>1.6785</c:v>
                </c:pt>
                <c:pt idx="5">
                  <c:v>1.7235</c:v>
                </c:pt>
                <c:pt idx="6">
                  <c:v>1.7625</c:v>
                </c:pt>
                <c:pt idx="7">
                  <c:v>1.7835</c:v>
                </c:pt>
                <c:pt idx="8">
                  <c:v>1.8795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Tabulky!$A$9</c:f>
              <c:strCache>
                <c:ptCount val="1"/>
                <c:pt idx="0">
                  <c:v>Η [%]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Tabulky!$B$3:$J$3</c:f>
              <c:numCache>
                <c:ptCount val="9"/>
                <c:pt idx="0">
                  <c:v>450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50</c:v>
                </c:pt>
              </c:numCache>
            </c:numRef>
          </c:xVal>
          <c:yVal>
            <c:numRef>
              <c:f>Tabulky!$B$9:$J$9</c:f>
              <c:numCache>
                <c:ptCount val="9"/>
                <c:pt idx="0">
                  <c:v>0.5202478743334774</c:v>
                </c:pt>
                <c:pt idx="1">
                  <c:v>0.5103969754253309</c:v>
                </c:pt>
                <c:pt idx="2">
                  <c:v>0.4788286505738029</c:v>
                </c:pt>
                <c:pt idx="3">
                  <c:v>0.4270769855778996</c:v>
                </c:pt>
                <c:pt idx="4">
                  <c:v>0.37235627047959485</c:v>
                </c:pt>
                <c:pt idx="5">
                  <c:v>0.2901073397156948</c:v>
                </c:pt>
                <c:pt idx="6">
                  <c:v>0.24208037825059103</c:v>
                </c:pt>
                <c:pt idx="7">
                  <c:v>0.14017381553125877</c:v>
                </c:pt>
                <c:pt idx="8">
                  <c:v>0.06129289704708699</c:v>
                </c:pt>
              </c:numCache>
            </c:numRef>
          </c:yVal>
          <c:smooth val="1"/>
        </c:ser>
        <c:axId val="8908929"/>
        <c:axId val="13071498"/>
      </c:scatterChart>
      <c:valAx>
        <c:axId val="89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Z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</a:t>
                </a:r>
                <a:r>
                  <a:rPr lang="en-US" cap="none" sz="975" b="0" i="0" u="none" baseline="0"/>
                  <a:t>W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1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crossBetween val="midCat"/>
        <c:dispUnits/>
      </c:valAx>
      <c:valAx>
        <c:axId val="13071498"/>
        <c:scaling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crossAx val="89089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Statické modulační charakteristiky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75"/>
          <c:w val="0.860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Ug=0,7V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Tabulky!$C$14:$K$14</c:f>
              <c:numCach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</c:numCache>
            </c:numRef>
          </c:xVal>
          <c:yVal>
            <c:numRef>
              <c:f>Tabulky!$C$15:$K$15</c:f>
              <c:numCache>
                <c:ptCount val="9"/>
                <c:pt idx="0">
                  <c:v>2</c:v>
                </c:pt>
                <c:pt idx="1">
                  <c:v>2.9</c:v>
                </c:pt>
                <c:pt idx="2">
                  <c:v>3.6</c:v>
                </c:pt>
                <c:pt idx="3">
                  <c:v>4.5</c:v>
                </c:pt>
                <c:pt idx="4">
                  <c:v>5.3</c:v>
                </c:pt>
                <c:pt idx="5">
                  <c:v>6.2</c:v>
                </c:pt>
                <c:pt idx="6">
                  <c:v>7.1</c:v>
                </c:pt>
                <c:pt idx="7">
                  <c:v>8.2</c:v>
                </c:pt>
                <c:pt idx="8">
                  <c:v>8.9</c:v>
                </c:pt>
              </c:numCache>
            </c:numRef>
          </c:yVal>
          <c:smooth val="1"/>
        </c:ser>
        <c:ser>
          <c:idx val="1"/>
          <c:order val="1"/>
          <c:tx>
            <c:v>Ug=0,4V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Tabulky!$C$14:$K$14</c:f>
              <c:numCache>
                <c:ptCount val="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</c:numCache>
            </c:numRef>
          </c:xVal>
          <c:yVal>
            <c:numRef>
              <c:f>Tabulky!$C$16:$K$16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0.88</c:v>
                </c:pt>
                <c:pt idx="4">
                  <c:v>1.5</c:v>
                </c:pt>
                <c:pt idx="5">
                  <c:v>2.3</c:v>
                </c:pt>
                <c:pt idx="6">
                  <c:v>3.2</c:v>
                </c:pt>
                <c:pt idx="7">
                  <c:v>4.1</c:v>
                </c:pt>
                <c:pt idx="8">
                  <c:v>4.3</c:v>
                </c:pt>
              </c:numCache>
            </c:numRef>
          </c:yVal>
          <c:smooth val="1"/>
        </c:ser>
        <c:axId val="50534619"/>
        <c:axId val="52158388"/>
      </c:scatterChart>
      <c:valAx>
        <c:axId val="50534619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B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01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158388"/>
        <c:crosses val="autoZero"/>
        <c:crossBetween val="midCat"/>
        <c:dispUnits/>
      </c:valAx>
      <c:valAx>
        <c:axId val="52158388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975" b="1" i="0" u="none" baseline="-25000">
                    <a:latin typeface="Arial CE"/>
                    <a:ea typeface="Arial CE"/>
                    <a:cs typeface="Arial CE"/>
                  </a:rPr>
                  <a:t>C1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Dynamické modulační charakteristiky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575"/>
          <c:w val="0.892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v>UB=0V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Tabulky!$C$21:$J$21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</c:numCache>
            </c:numRef>
          </c:xVal>
          <c:yVal>
            <c:numRef>
              <c:f>Tabulky!$C$24:$J$24</c:f>
              <c:numCache>
                <c:ptCount val="8"/>
                <c:pt idx="0">
                  <c:v>0</c:v>
                </c:pt>
                <c:pt idx="1">
                  <c:v>27.27272727272727</c:v>
                </c:pt>
                <c:pt idx="2">
                  <c:v>48.275862068965516</c:v>
                </c:pt>
                <c:pt idx="3">
                  <c:v>66.66666666666666</c:v>
                </c:pt>
                <c:pt idx="4">
                  <c:v>84.61538461538461</c:v>
                </c:pt>
                <c:pt idx="5">
                  <c:v>90.47619047619048</c:v>
                </c:pt>
                <c:pt idx="6">
                  <c:v>93.54838709677419</c:v>
                </c:pt>
                <c:pt idx="7">
                  <c:v>96.72131147540983</c:v>
                </c:pt>
              </c:numCache>
            </c:numRef>
          </c:yVal>
          <c:smooth val="1"/>
        </c:ser>
        <c:ser>
          <c:idx val="1"/>
          <c:order val="1"/>
          <c:tx>
            <c:v>UB=0,4V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Tabulky!$C$21:$J$21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</c:numCache>
            </c:numRef>
          </c:xVal>
          <c:yVal>
            <c:numRef>
              <c:f>Tabulky!$C$27:$J$27</c:f>
              <c:numCache>
                <c:ptCount val="8"/>
                <c:pt idx="0">
                  <c:v>0</c:v>
                </c:pt>
                <c:pt idx="1">
                  <c:v>4.3478260869565215</c:v>
                </c:pt>
                <c:pt idx="2">
                  <c:v>22.448979591836736</c:v>
                </c:pt>
                <c:pt idx="3">
                  <c:v>33.33333333333333</c:v>
                </c:pt>
                <c:pt idx="4">
                  <c:v>41.17647058823529</c:v>
                </c:pt>
                <c:pt idx="5">
                  <c:v>48.275862068965516</c:v>
                </c:pt>
                <c:pt idx="6">
                  <c:v>56.36363636363636</c:v>
                </c:pt>
                <c:pt idx="7">
                  <c:v>62.264150943396224</c:v>
                </c:pt>
              </c:numCache>
            </c:numRef>
          </c:yVal>
          <c:smooth val="1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U</a:t>
                </a:r>
                <a:r>
                  <a:rPr lang="en-US" cap="none" sz="975" b="1" i="0" u="none" baseline="0"/>
                  <a:t>O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 [V]</a:t>
                </a:r>
              </a:p>
            </c:rich>
          </c:tx>
          <c:layout>
            <c:manualLayout>
              <c:xMode val="factor"/>
              <c:yMode val="factor"/>
              <c:x val="0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crossBetween val="midCat"/>
        <c:dispUnits/>
      </c:valAx>
      <c:valAx>
        <c:axId val="6407987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m [%]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7723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"/>
          <c:y val="0.4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6">
      <selection activeCell="C27" sqref="C27:J27"/>
    </sheetView>
  </sheetViews>
  <sheetFormatPr defaultColWidth="9.00390625" defaultRowHeight="12.75"/>
  <cols>
    <col min="2" max="2" width="14.125" style="0" bestFit="1" customWidth="1"/>
  </cols>
  <sheetData>
    <row r="1" ht="15.75">
      <c r="A1" s="8" t="s">
        <v>6</v>
      </c>
    </row>
    <row r="2" ht="16.5" thickBot="1">
      <c r="A2" s="1"/>
    </row>
    <row r="3" spans="1:10" ht="20.25" thickBot="1" thickTop="1">
      <c r="A3" s="9" t="s">
        <v>7</v>
      </c>
      <c r="B3" s="2">
        <v>450</v>
      </c>
      <c r="C3" s="2">
        <v>400</v>
      </c>
      <c r="D3" s="2">
        <v>350</v>
      </c>
      <c r="E3" s="2">
        <v>300</v>
      </c>
      <c r="F3" s="2">
        <v>250</v>
      </c>
      <c r="G3" s="2">
        <v>200</v>
      </c>
      <c r="H3" s="2">
        <v>150</v>
      </c>
      <c r="I3" s="2">
        <v>100</v>
      </c>
      <c r="J3" s="3">
        <v>50</v>
      </c>
    </row>
    <row r="4" spans="1:10" ht="19.5" thickTop="1">
      <c r="A4" s="10" t="s">
        <v>8</v>
      </c>
      <c r="B4" s="5">
        <v>19</v>
      </c>
      <c r="C4" s="5">
        <v>18</v>
      </c>
      <c r="D4" s="5">
        <v>16.5</v>
      </c>
      <c r="E4" s="5">
        <v>14.5</v>
      </c>
      <c r="F4" s="5">
        <v>12.5</v>
      </c>
      <c r="G4" s="5">
        <v>10</v>
      </c>
      <c r="H4" s="5">
        <v>8</v>
      </c>
      <c r="I4" s="5">
        <v>5</v>
      </c>
      <c r="J4" s="4">
        <v>2.4</v>
      </c>
    </row>
    <row r="5" spans="1:10" ht="18.75">
      <c r="A5" s="10" t="s">
        <v>9</v>
      </c>
      <c r="B5" s="5">
        <v>9.4</v>
      </c>
      <c r="C5" s="5">
        <v>8.9</v>
      </c>
      <c r="D5" s="5">
        <v>8.1</v>
      </c>
      <c r="E5" s="5">
        <v>7.3</v>
      </c>
      <c r="F5" s="5">
        <v>6.4</v>
      </c>
      <c r="G5" s="5">
        <v>5.4</v>
      </c>
      <c r="H5" s="5">
        <v>4.2</v>
      </c>
      <c r="I5" s="5">
        <v>3</v>
      </c>
      <c r="J5" s="4">
        <v>1.5</v>
      </c>
    </row>
    <row r="6" spans="1:10" ht="18.75">
      <c r="A6" s="10" t="s">
        <v>10</v>
      </c>
      <c r="B6" s="5">
        <f>102.8</f>
        <v>102.8</v>
      </c>
      <c r="C6" s="5">
        <f>105.8</f>
        <v>105.8</v>
      </c>
      <c r="D6" s="5">
        <f>108.3</f>
        <v>108.3</v>
      </c>
      <c r="E6" s="5">
        <f>109.4</f>
        <v>109.4</v>
      </c>
      <c r="F6" s="5">
        <f>111.9</f>
        <v>111.9</v>
      </c>
      <c r="G6" s="5">
        <f>114.9</f>
        <v>114.9</v>
      </c>
      <c r="H6" s="5">
        <f>117.5</f>
        <v>117.5</v>
      </c>
      <c r="I6" s="5">
        <f>118.9</f>
        <v>118.9</v>
      </c>
      <c r="J6" s="5">
        <f>125.3</f>
        <v>125.3</v>
      </c>
    </row>
    <row r="7" spans="1:10" ht="18.75">
      <c r="A7" s="10" t="s">
        <v>11</v>
      </c>
      <c r="B7" s="15">
        <f>(B4^2)/B3</f>
        <v>0.8022222222222222</v>
      </c>
      <c r="C7" s="15">
        <f aca="true" t="shared" si="0" ref="C7:J7">(C4^2)/C3</f>
        <v>0.81</v>
      </c>
      <c r="D7" s="15">
        <f t="shared" si="0"/>
        <v>0.7778571428571428</v>
      </c>
      <c r="E7" s="15">
        <f t="shared" si="0"/>
        <v>0.7008333333333333</v>
      </c>
      <c r="F7" s="15">
        <f t="shared" si="0"/>
        <v>0.625</v>
      </c>
      <c r="G7" s="15">
        <f t="shared" si="0"/>
        <v>0.5</v>
      </c>
      <c r="H7" s="15">
        <f t="shared" si="0"/>
        <v>0.4266666666666667</v>
      </c>
      <c r="I7" s="15">
        <f t="shared" si="0"/>
        <v>0.25</v>
      </c>
      <c r="J7" s="15">
        <f t="shared" si="0"/>
        <v>0.1152</v>
      </c>
    </row>
    <row r="8" spans="1:10" ht="18.75">
      <c r="A8" s="10" t="s">
        <v>12</v>
      </c>
      <c r="B8" s="15">
        <f>(B6/1000)*15</f>
        <v>1.542</v>
      </c>
      <c r="C8" s="15">
        <f aca="true" t="shared" si="1" ref="C8:J8">(C6/1000)*15</f>
        <v>1.587</v>
      </c>
      <c r="D8" s="15">
        <f t="shared" si="1"/>
        <v>1.6244999999999998</v>
      </c>
      <c r="E8" s="15">
        <f t="shared" si="1"/>
        <v>1.6410000000000002</v>
      </c>
      <c r="F8" s="15">
        <f t="shared" si="1"/>
        <v>1.6785</v>
      </c>
      <c r="G8" s="15">
        <f t="shared" si="1"/>
        <v>1.7235</v>
      </c>
      <c r="H8" s="15">
        <f t="shared" si="1"/>
        <v>1.7625</v>
      </c>
      <c r="I8" s="15">
        <f t="shared" si="1"/>
        <v>1.7835</v>
      </c>
      <c r="J8" s="15">
        <f t="shared" si="1"/>
        <v>1.8795</v>
      </c>
    </row>
    <row r="9" spans="1:10" ht="16.5" thickBot="1">
      <c r="A9" s="11" t="s">
        <v>13</v>
      </c>
      <c r="B9" s="14">
        <f>B7/B8</f>
        <v>0.5202478743334774</v>
      </c>
      <c r="C9" s="14">
        <f aca="true" t="shared" si="2" ref="C9:J9">C7/C8</f>
        <v>0.5103969754253309</v>
      </c>
      <c r="D9" s="14">
        <f t="shared" si="2"/>
        <v>0.4788286505738029</v>
      </c>
      <c r="E9" s="14">
        <f t="shared" si="2"/>
        <v>0.4270769855778996</v>
      </c>
      <c r="F9" s="14">
        <f t="shared" si="2"/>
        <v>0.37235627047959485</v>
      </c>
      <c r="G9" s="14">
        <f t="shared" si="2"/>
        <v>0.2901073397156948</v>
      </c>
      <c r="H9" s="14">
        <f t="shared" si="2"/>
        <v>0.24208037825059103</v>
      </c>
      <c r="I9" s="14">
        <f t="shared" si="2"/>
        <v>0.14017381553125877</v>
      </c>
      <c r="J9" s="14">
        <f t="shared" si="2"/>
        <v>0.06129289704708699</v>
      </c>
    </row>
    <row r="10" ht="13.5" thickTop="1"/>
    <row r="11" ht="15.75">
      <c r="A11" s="1"/>
    </row>
    <row r="12" ht="15.75">
      <c r="A12" s="8" t="s">
        <v>14</v>
      </c>
    </row>
    <row r="13" ht="16.5" thickBot="1">
      <c r="A13" s="1"/>
    </row>
    <row r="14" spans="1:11" ht="18.75" customHeight="1" thickBot="1" thickTop="1">
      <c r="A14" s="16" t="s">
        <v>15</v>
      </c>
      <c r="B14" s="17"/>
      <c r="C14" s="2">
        <v>0</v>
      </c>
      <c r="D14" s="2">
        <v>0.1</v>
      </c>
      <c r="E14" s="2">
        <v>0.2</v>
      </c>
      <c r="F14" s="2">
        <v>0.3</v>
      </c>
      <c r="G14" s="2">
        <v>0.4</v>
      </c>
      <c r="H14" s="2">
        <v>0.5</v>
      </c>
      <c r="I14" s="2">
        <v>0.6</v>
      </c>
      <c r="J14" s="2">
        <v>0.7</v>
      </c>
      <c r="K14" s="3">
        <v>0.8</v>
      </c>
    </row>
    <row r="15" spans="1:11" ht="35.25" thickTop="1">
      <c r="A15" s="12" t="s">
        <v>16</v>
      </c>
      <c r="B15" s="4" t="s">
        <v>9</v>
      </c>
      <c r="C15" s="5">
        <v>2</v>
      </c>
      <c r="D15" s="5">
        <v>2.9</v>
      </c>
      <c r="E15" s="5">
        <v>3.6</v>
      </c>
      <c r="F15" s="5">
        <v>4.5</v>
      </c>
      <c r="G15" s="5">
        <v>5.3</v>
      </c>
      <c r="H15" s="5">
        <v>6.2</v>
      </c>
      <c r="I15" s="5">
        <v>7.1</v>
      </c>
      <c r="J15" s="5">
        <v>8.2</v>
      </c>
      <c r="K15" s="4">
        <v>8.9</v>
      </c>
    </row>
    <row r="16" spans="1:11" ht="35.25" thickBot="1">
      <c r="A16" s="13" t="s">
        <v>17</v>
      </c>
      <c r="B16" s="6" t="s">
        <v>9</v>
      </c>
      <c r="C16" s="7">
        <v>0</v>
      </c>
      <c r="D16" s="7">
        <v>0</v>
      </c>
      <c r="E16" s="7">
        <v>0.4</v>
      </c>
      <c r="F16" s="7">
        <v>0.88</v>
      </c>
      <c r="G16" s="7">
        <v>1.5</v>
      </c>
      <c r="H16" s="7">
        <v>2.3</v>
      </c>
      <c r="I16" s="7">
        <v>3.2</v>
      </c>
      <c r="J16" s="7">
        <v>4.1</v>
      </c>
      <c r="K16" s="6">
        <v>4.3</v>
      </c>
    </row>
    <row r="17" ht="16.5" thickTop="1">
      <c r="A17" s="1"/>
    </row>
    <row r="18" ht="15.75">
      <c r="A18" s="1"/>
    </row>
    <row r="19" ht="15.75">
      <c r="A19" s="8" t="s">
        <v>18</v>
      </c>
    </row>
    <row r="20" ht="16.5" thickBot="1">
      <c r="A20" s="1"/>
    </row>
    <row r="21" spans="1:10" ht="18.75" customHeight="1" thickBot="1" thickTop="1">
      <c r="A21" s="16" t="s">
        <v>0</v>
      </c>
      <c r="B21" s="17"/>
      <c r="C21" s="2">
        <v>0</v>
      </c>
      <c r="D21" s="2">
        <v>0.2</v>
      </c>
      <c r="E21" s="2">
        <v>0.4</v>
      </c>
      <c r="F21" s="2">
        <v>0.6</v>
      </c>
      <c r="G21" s="2">
        <v>0.8</v>
      </c>
      <c r="H21" s="2">
        <v>1</v>
      </c>
      <c r="I21" s="2">
        <v>1.2</v>
      </c>
      <c r="J21" s="3">
        <v>1.4</v>
      </c>
    </row>
    <row r="22" spans="1:10" ht="16.5" thickTop="1">
      <c r="A22" s="18" t="s">
        <v>1</v>
      </c>
      <c r="B22" s="4" t="s">
        <v>2</v>
      </c>
      <c r="C22" s="5">
        <v>28</v>
      </c>
      <c r="D22" s="5">
        <v>35</v>
      </c>
      <c r="E22" s="5">
        <v>43</v>
      </c>
      <c r="F22" s="5">
        <v>50</v>
      </c>
      <c r="G22" s="5">
        <v>60</v>
      </c>
      <c r="H22" s="5">
        <v>60</v>
      </c>
      <c r="I22" s="5">
        <v>60</v>
      </c>
      <c r="J22" s="4">
        <v>60</v>
      </c>
    </row>
    <row r="23" spans="1:10" ht="15.75">
      <c r="A23" s="19"/>
      <c r="B23" s="4" t="s">
        <v>3</v>
      </c>
      <c r="C23" s="5">
        <v>28</v>
      </c>
      <c r="D23" s="5">
        <v>20</v>
      </c>
      <c r="E23" s="5">
        <v>15</v>
      </c>
      <c r="F23" s="5">
        <v>10</v>
      </c>
      <c r="G23" s="5">
        <v>5</v>
      </c>
      <c r="H23" s="5">
        <v>3</v>
      </c>
      <c r="I23" s="5">
        <v>2</v>
      </c>
      <c r="J23" s="4">
        <v>1</v>
      </c>
    </row>
    <row r="24" spans="1:10" ht="16.5" thickBot="1">
      <c r="A24" s="20"/>
      <c r="B24" s="6" t="s">
        <v>4</v>
      </c>
      <c r="C24" s="14">
        <f>((C22-C23)/(C22+C23))*100</f>
        <v>0</v>
      </c>
      <c r="D24" s="14">
        <f aca="true" t="shared" si="3" ref="D24:J24">((D22-D23)/(D22+D23))*100</f>
        <v>27.27272727272727</v>
      </c>
      <c r="E24" s="14">
        <f t="shared" si="3"/>
        <v>48.275862068965516</v>
      </c>
      <c r="F24" s="14">
        <f t="shared" si="3"/>
        <v>66.66666666666666</v>
      </c>
      <c r="G24" s="14">
        <f t="shared" si="3"/>
        <v>84.61538461538461</v>
      </c>
      <c r="H24" s="14">
        <f t="shared" si="3"/>
        <v>90.47619047619048</v>
      </c>
      <c r="I24" s="14">
        <f t="shared" si="3"/>
        <v>93.54838709677419</v>
      </c>
      <c r="J24" s="14">
        <f t="shared" si="3"/>
        <v>96.72131147540983</v>
      </c>
    </row>
    <row r="25" spans="1:10" ht="16.5" thickTop="1">
      <c r="A25" s="18" t="s">
        <v>5</v>
      </c>
      <c r="B25" s="4" t="s">
        <v>2</v>
      </c>
      <c r="C25" s="5">
        <v>38</v>
      </c>
      <c r="D25" s="5">
        <v>60</v>
      </c>
      <c r="E25" s="5">
        <v>60</v>
      </c>
      <c r="F25" s="5">
        <v>60</v>
      </c>
      <c r="G25" s="5">
        <v>60</v>
      </c>
      <c r="H25" s="5">
        <v>43</v>
      </c>
      <c r="I25" s="5">
        <v>43</v>
      </c>
      <c r="J25" s="4">
        <v>43</v>
      </c>
    </row>
    <row r="26" spans="1:10" ht="15.75">
      <c r="A26" s="19"/>
      <c r="B26" s="4" t="s">
        <v>3</v>
      </c>
      <c r="C26" s="5">
        <v>38</v>
      </c>
      <c r="D26" s="5">
        <v>55</v>
      </c>
      <c r="E26" s="5">
        <v>38</v>
      </c>
      <c r="F26" s="5">
        <v>30</v>
      </c>
      <c r="G26" s="5">
        <v>25</v>
      </c>
      <c r="H26" s="5">
        <v>15</v>
      </c>
      <c r="I26" s="5">
        <v>12</v>
      </c>
      <c r="J26" s="4">
        <v>10</v>
      </c>
    </row>
    <row r="27" spans="1:10" ht="16.5" thickBot="1">
      <c r="A27" s="20"/>
      <c r="B27" s="6" t="s">
        <v>4</v>
      </c>
      <c r="C27" s="14">
        <f>((C25-C26)/(C25+C26))*100</f>
        <v>0</v>
      </c>
      <c r="D27" s="14">
        <f aca="true" t="shared" si="4" ref="D27:J27">((D25-D26)/(D25+D26))*100</f>
        <v>4.3478260869565215</v>
      </c>
      <c r="E27" s="14">
        <f t="shared" si="4"/>
        <v>22.448979591836736</v>
      </c>
      <c r="F27" s="14">
        <f t="shared" si="4"/>
        <v>33.33333333333333</v>
      </c>
      <c r="G27" s="14">
        <f t="shared" si="4"/>
        <v>41.17647058823529</v>
      </c>
      <c r="H27" s="14">
        <f t="shared" si="4"/>
        <v>48.275862068965516</v>
      </c>
      <c r="I27" s="14">
        <f t="shared" si="4"/>
        <v>56.36363636363636</v>
      </c>
      <c r="J27" s="14">
        <f t="shared" si="4"/>
        <v>62.264150943396224</v>
      </c>
    </row>
    <row r="28" ht="13.5" thickTop="1"/>
  </sheetData>
  <mergeCells count="4">
    <mergeCell ref="A21:B21"/>
    <mergeCell ref="A22:A24"/>
    <mergeCell ref="A25:A27"/>
    <mergeCell ref="A14:B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dcterms:created xsi:type="dcterms:W3CDTF">2004-10-15T15:16:18Z</dcterms:created>
  <dcterms:modified xsi:type="dcterms:W3CDTF">2004-10-17T18:56:01Z</dcterms:modified>
  <cp:category/>
  <cp:version/>
  <cp:contentType/>
  <cp:contentStatus/>
</cp:coreProperties>
</file>